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94BD" lockStructure="1"/>
  <bookViews>
    <workbookView xWindow="480" yWindow="120" windowWidth="15195" windowHeight="9915"/>
  </bookViews>
  <sheets>
    <sheet name="Miscellaneous Fees-Grids" sheetId="1" r:id="rId1"/>
  </sheets>
  <definedNames>
    <definedName name="_xlnm.Print_Area" localSheetId="0">'Miscellaneous Fees-Grids'!$A$1:$K$109</definedName>
  </definedNames>
  <calcPr calcId="145621"/>
</workbook>
</file>

<file path=xl/calcChain.xml><?xml version="1.0" encoding="utf-8"?>
<calcChain xmlns="http://schemas.openxmlformats.org/spreadsheetml/2006/main">
  <c r="A27" i="1" l="1"/>
  <c r="G24" i="1"/>
  <c r="G27" i="1"/>
  <c r="G21" i="1"/>
  <c r="A21" i="1"/>
  <c r="A24" i="1"/>
  <c r="G26" i="1"/>
  <c r="G15" i="1" l="1"/>
  <c r="A22" i="1" l="1"/>
  <c r="A23" i="1"/>
  <c r="A25" i="1"/>
  <c r="A26" i="1"/>
  <c r="G25" i="1"/>
  <c r="G23" i="1"/>
  <c r="G22" i="1"/>
</calcChain>
</file>

<file path=xl/sharedStrings.xml><?xml version="1.0" encoding="utf-8"?>
<sst xmlns="http://schemas.openxmlformats.org/spreadsheetml/2006/main" count="85" uniqueCount="75">
  <si>
    <t>Date:</t>
  </si>
  <si>
    <t>ISO Name:</t>
  </si>
  <si>
    <t>ISO Contact Name:</t>
  </si>
  <si>
    <t>ISO Phone Number:</t>
  </si>
  <si>
    <t>ISO Email Address:</t>
  </si>
  <si>
    <t>Omaha Merchant Number:</t>
  </si>
  <si>
    <t>Merchant DBA:</t>
  </si>
  <si>
    <t>Please Select an Option</t>
  </si>
  <si>
    <t>Date</t>
  </si>
  <si>
    <t>Remove</t>
  </si>
  <si>
    <t>Add/Change</t>
  </si>
  <si>
    <r>
      <t xml:space="preserve">Merchant's Signature
</t>
    </r>
    <r>
      <rPr>
        <b/>
        <sz val="10"/>
        <color indexed="10"/>
        <rFont val="Arial"/>
        <family val="2"/>
      </rPr>
      <t>*Required if Increasing or Adding
Fees to the Merchant's Account</t>
    </r>
  </si>
  <si>
    <t>Charge Monthly</t>
  </si>
  <si>
    <t>Flag "1"</t>
  </si>
  <si>
    <t>Charge Yearly</t>
  </si>
  <si>
    <t>Flag "2"</t>
  </si>
  <si>
    <t>Omaha - Miscellaneous Fees and Grids Change Request</t>
  </si>
  <si>
    <t>Payee Flag</t>
  </si>
  <si>
    <t>Flag "0"</t>
  </si>
  <si>
    <t>Please Select the Following</t>
  </si>
  <si>
    <t>Charge Fix Monthly Beginning each Month   Flag "A"</t>
  </si>
  <si>
    <t>Charge Fix Monthly in the Following Month Flag "9"</t>
  </si>
  <si>
    <t>Charge Fix Monthly for active merchants        Flag "2"</t>
  </si>
  <si>
    <t>Charge Calculated Monthly                         Flag "3"</t>
  </si>
  <si>
    <t>Charge Discount Monthly                            Flag "8"</t>
  </si>
  <si>
    <t>Please Select the Following Flag Types</t>
  </si>
  <si>
    <t>Charge Fixed Monthly                                 Flag "1"</t>
  </si>
  <si>
    <t>Charge Fee Annually on Anniversary             Flag "4"</t>
  </si>
  <si>
    <t>NONE</t>
  </si>
  <si>
    <t>Bundle Type 1</t>
  </si>
  <si>
    <t>Bundle Type 2</t>
  </si>
  <si>
    <t>Bundle Type 3</t>
  </si>
  <si>
    <t>Bundle Type 4</t>
  </si>
  <si>
    <t xml:space="preserve">Please Select a option </t>
  </si>
  <si>
    <t>Charge Monthly                                     Flag "1"</t>
  </si>
  <si>
    <t>Charge Yearly                                        Flag "2"</t>
  </si>
  <si>
    <t>Current Statement Bundle Option:</t>
  </si>
  <si>
    <t>Do not Charge                                       Flag "0"</t>
  </si>
  <si>
    <t>Do not Charge                                  Flag "0"</t>
  </si>
  <si>
    <t>Do not Charge</t>
  </si>
  <si>
    <t>Please Select a Option</t>
  </si>
  <si>
    <t>A</t>
  </si>
  <si>
    <t>C</t>
  </si>
  <si>
    <t>D</t>
  </si>
  <si>
    <t>E</t>
  </si>
  <si>
    <t>F</t>
  </si>
  <si>
    <t>N</t>
  </si>
  <si>
    <t>S</t>
  </si>
  <si>
    <t xml:space="preserve">Spark EXCL </t>
  </si>
  <si>
    <t>B</t>
  </si>
  <si>
    <t>G</t>
  </si>
  <si>
    <t>J</t>
  </si>
  <si>
    <t>Merchant Pricing Grids</t>
  </si>
  <si>
    <t>Tiered Discount Grids</t>
  </si>
  <si>
    <t>Authorization Income Grid:</t>
  </si>
  <si>
    <t>User Defined Income Grid:</t>
  </si>
  <si>
    <t>Sales Transaction Fee:</t>
  </si>
  <si>
    <t>Return Transaction Fee:</t>
  </si>
  <si>
    <t>Batch Fee:</t>
  </si>
  <si>
    <t>Website Usage:</t>
  </si>
  <si>
    <t>Account Charge 1 - Monthly Minimum:</t>
  </si>
  <si>
    <t>Account Charge 2 - Statement Fee:</t>
  </si>
  <si>
    <t>Account Charge 3:</t>
  </si>
  <si>
    <t>Account Charge 4:</t>
  </si>
  <si>
    <t>Account Charge 5 - Regulatory Product Bundle Fee:</t>
  </si>
  <si>
    <t>IVR Usage:</t>
  </si>
  <si>
    <t>Tin Blank | Inactive:</t>
  </si>
  <si>
    <t>EIDS Charge:</t>
  </si>
  <si>
    <t>ACH Reject Income:</t>
  </si>
  <si>
    <r>
      <rPr>
        <b/>
        <sz val="11"/>
        <color theme="1"/>
        <rFont val="Calibri"/>
        <family val="2"/>
        <scheme val="minor"/>
      </rPr>
      <t xml:space="preserve">MSC Work Order Category: </t>
    </r>
    <r>
      <rPr>
        <sz val="11"/>
        <color theme="1"/>
        <rFont val="Calibri"/>
        <family val="2"/>
        <scheme val="minor"/>
      </rPr>
      <t>Banking, Funding &amp; Rate/Fees</t>
    </r>
  </si>
  <si>
    <r>
      <rPr>
        <b/>
        <sz val="11"/>
        <color theme="1"/>
        <rFont val="Calibri"/>
        <family val="2"/>
        <scheme val="minor"/>
      </rPr>
      <t>MSC Work Order Type:</t>
    </r>
    <r>
      <rPr>
        <sz val="11"/>
        <color theme="1"/>
        <rFont val="Calibri"/>
        <family val="2"/>
        <scheme val="minor"/>
      </rPr>
      <t xml:space="preserve"> Rate &amp; Fee</t>
    </r>
  </si>
  <si>
    <t>MFC Grid ID:</t>
  </si>
  <si>
    <t>Visa/MasterCard Chargeback Fee:</t>
  </si>
  <si>
    <t>Visa/MasterCard Retrieval Fee (12B Letter):</t>
  </si>
  <si>
    <t>OCT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</si>
</sst>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F800]dddd\,\ mmmm\ dd\,\ yyyy"/>
    <numFmt numFmtId="165" formatCode="&quot;$&quot;#,##0.00"/>
    <numFmt numFmtId="166" formatCode="[&lt;=9999999]###\-####;[&lt;=9999999999]\(###\)\ ###\-####;#\-###\-###\-####"/>
    <numFmt numFmtId="167" formatCode="000"/>
    <numFmt numFmtId="168" formatCode="&quot;$&quot;#,##0.0000"/>
    <numFmt numFmtId="169" formatCode="&quot;$&quot;#,##0.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u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2" borderId="0" xfId="0" applyFont="1" applyFill="1" applyBorder="1" applyProtection="1"/>
    <xf numFmtId="0" fontId="0" fillId="2" borderId="0" xfId="0" applyFill="1" applyProtection="1"/>
    <xf numFmtId="0" fontId="0" fillId="2" borderId="0" xfId="0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/>
    <xf numFmtId="0" fontId="1" fillId="2" borderId="0" xfId="0" applyFont="1" applyFill="1" applyProtection="1"/>
    <xf numFmtId="49" fontId="3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3" fillId="2" borderId="0" xfId="0" applyFont="1" applyFill="1" applyAlignment="1" applyProtection="1"/>
    <xf numFmtId="49" fontId="0" fillId="2" borderId="0" xfId="0" applyNumberFormat="1" applyFill="1" applyProtection="1"/>
    <xf numFmtId="0" fontId="6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3" fillId="2" borderId="0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vertical="center"/>
    </xf>
    <xf numFmtId="167" fontId="5" fillId="2" borderId="0" xfId="0" applyNumberFormat="1" applyFont="1" applyFill="1" applyBorder="1" applyAlignment="1" applyProtection="1">
      <alignment horizontal="center" vertical="center"/>
    </xf>
    <xf numFmtId="165" fontId="8" fillId="2" borderId="0" xfId="0" applyNumberFormat="1" applyFont="1" applyFill="1" applyBorder="1" applyAlignment="1" applyProtection="1">
      <alignment horizontal="center" vertical="center"/>
    </xf>
    <xf numFmtId="165" fontId="8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/>
    </xf>
    <xf numFmtId="165" fontId="9" fillId="2" borderId="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wrapText="1"/>
    </xf>
    <xf numFmtId="49" fontId="9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5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/>
    <xf numFmtId="0" fontId="5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right"/>
    </xf>
    <xf numFmtId="0" fontId="3" fillId="2" borderId="0" xfId="0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 applyBorder="1" applyAlignment="1" applyProtection="1">
      <alignment horizontal="center" vertical="top" wrapText="1"/>
    </xf>
    <xf numFmtId="165" fontId="5" fillId="2" borderId="6" xfId="0" applyNumberFormat="1" applyFont="1" applyFill="1" applyBorder="1" applyAlignment="1" applyProtection="1">
      <alignment horizontal="center"/>
      <protection locked="0"/>
    </xf>
    <xf numFmtId="165" fontId="8" fillId="2" borderId="6" xfId="0" applyNumberFormat="1" applyFont="1" applyFill="1" applyBorder="1" applyAlignment="1" applyProtection="1">
      <alignment horizontal="center" vertical="center"/>
      <protection locked="0"/>
    </xf>
    <xf numFmtId="165" fontId="7" fillId="2" borderId="6" xfId="0" applyNumberFormat="1" applyFont="1" applyFill="1" applyBorder="1" applyProtection="1">
      <protection locked="0"/>
    </xf>
    <xf numFmtId="165" fontId="7" fillId="2" borderId="6" xfId="0" applyNumberFormat="1" applyFont="1" applyFill="1" applyBorder="1" applyAlignment="1" applyProtection="1">
      <alignment horizontal="center"/>
      <protection locked="0"/>
    </xf>
    <xf numFmtId="169" fontId="7" fillId="2" borderId="6" xfId="0" applyNumberFormat="1" applyFont="1" applyFill="1" applyBorder="1" applyAlignment="1" applyProtection="1">
      <alignment horizontal="center"/>
      <protection locked="0"/>
    </xf>
    <xf numFmtId="168" fontId="7" fillId="2" borderId="6" xfId="0" applyNumberFormat="1" applyFont="1" applyFill="1" applyBorder="1" applyAlignment="1" applyProtection="1">
      <alignment horizontal="center"/>
      <protection locked="0"/>
    </xf>
    <xf numFmtId="165" fontId="5" fillId="2" borderId="6" xfId="0" applyNumberFormat="1" applyFont="1" applyFill="1" applyBorder="1" applyAlignment="1" applyProtection="1">
      <protection locked="0"/>
    </xf>
    <xf numFmtId="49" fontId="5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Alignment="1" applyProtection="1"/>
    <xf numFmtId="0" fontId="0" fillId="2" borderId="0" xfId="0" applyFill="1" applyAlignment="1" applyProtection="1">
      <alignment horizontal="right"/>
    </xf>
    <xf numFmtId="0" fontId="5" fillId="2" borderId="2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2" borderId="5" xfId="0" applyNumberFormat="1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164" fontId="1" fillId="2" borderId="4" xfId="0" applyNumberFormat="1" applyFont="1" applyFill="1" applyBorder="1" applyAlignment="1" applyProtection="1">
      <alignment horizontal="left" vertical="center"/>
      <protection locked="0"/>
    </xf>
    <xf numFmtId="164" fontId="1" fillId="2" borderId="3" xfId="0" applyNumberFormat="1" applyFont="1" applyFill="1" applyBorder="1" applyAlignment="1" applyProtection="1">
      <alignment horizontal="left" vertical="center"/>
      <protection locked="0"/>
    </xf>
    <xf numFmtId="164" fontId="1" fillId="2" borderId="5" xfId="0" applyNumberFormat="1" applyFont="1" applyFill="1" applyBorder="1" applyAlignment="1" applyProtection="1">
      <alignment horizontal="left" vertical="center"/>
      <protection locked="0"/>
    </xf>
    <xf numFmtId="165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right"/>
    </xf>
    <xf numFmtId="0" fontId="7" fillId="2" borderId="0" xfId="0" applyFont="1" applyFill="1" applyAlignment="1" applyProtection="1">
      <alignment horizontal="center"/>
    </xf>
    <xf numFmtId="166" fontId="1" fillId="2" borderId="4" xfId="0" applyNumberFormat="1" applyFont="1" applyFill="1" applyBorder="1" applyAlignment="1" applyProtection="1">
      <alignment horizontal="left" vertical="center"/>
      <protection locked="0"/>
    </xf>
    <xf numFmtId="166" fontId="1" fillId="2" borderId="3" xfId="0" applyNumberFormat="1" applyFont="1" applyFill="1" applyBorder="1" applyAlignment="1" applyProtection="1">
      <alignment horizontal="left" vertical="center"/>
      <protection locked="0"/>
    </xf>
    <xf numFmtId="166" fontId="1" fillId="2" borderId="5" xfId="0" applyNumberFormat="1" applyFont="1" applyFill="1" applyBorder="1" applyAlignment="1" applyProtection="1">
      <alignment horizontal="left" vertical="center"/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center" vertical="center" wrapText="1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168" fontId="7" fillId="2" borderId="11" xfId="0" applyNumberFormat="1" applyFont="1" applyFill="1" applyBorder="1" applyAlignment="1" applyProtection="1">
      <alignment horizontal="center" vertical="center"/>
      <protection locked="0"/>
    </xf>
    <xf numFmtId="168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right" wrapText="1"/>
    </xf>
    <xf numFmtId="49" fontId="9" fillId="2" borderId="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/>
    </xf>
    <xf numFmtId="49" fontId="1" fillId="2" borderId="6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 applyProtection="1">
      <alignment horizontal="left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right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Alignment="1" applyProtection="1">
      <alignment horizontal="right" vertical="center"/>
    </xf>
    <xf numFmtId="0" fontId="7" fillId="2" borderId="10" xfId="0" applyFont="1" applyFill="1" applyBorder="1" applyAlignment="1" applyProtection="1">
      <alignment horizontal="right" vertical="center"/>
    </xf>
    <xf numFmtId="49" fontId="11" fillId="2" borderId="0" xfId="0" applyNumberFormat="1" applyFont="1" applyFill="1" applyAlignment="1" applyProtection="1">
      <alignment horizontal="left" vertical="center"/>
    </xf>
  </cellXfs>
  <cellStyles count="1">
    <cellStyle name="Normal" xfId="0" builtinId="0"/>
  </cellStyles>
  <dxfs count="14">
    <dxf>
      <font>
        <color theme="0" tint="-0.34998626667073579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6" dropStyle="combo" dx="16" fmlaLink="$P$36" fmlaRange="$N$40:$N$45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381000</xdr:colOff>
      <xdr:row>14</xdr:row>
      <xdr:rowOff>142875</xdr:rowOff>
    </xdr:from>
    <xdr:to>
      <xdr:col>4</xdr:col>
      <xdr:colOff>561975</xdr:colOff>
      <xdr:row>15</xdr:row>
      <xdr:rowOff>161925</xdr:rowOff>
    </xdr:to>
    <xdr:sp macro="" textlink="">
      <xdr:nvSpPr>
        <xdr:cNvPr id="2" name="Rectangle 1"/>
        <xdr:cNvSpPr/>
      </xdr:nvSpPr>
      <xdr:spPr>
        <a:xfrm>
          <a:off x="1800225" y="2924175"/>
          <a:ext cx="1266825" cy="20955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95250</xdr:colOff>
      <xdr:row>2</xdr:row>
      <xdr:rowOff>38100</xdr:rowOff>
    </xdr:from>
    <xdr:to>
      <xdr:col>2</xdr:col>
      <xdr:colOff>447675</xdr:colOff>
      <xdr:row>3</xdr:row>
      <xdr:rowOff>228600</xdr:rowOff>
    </xdr:to>
    <xdr:pic>
      <xdr:nvPicPr>
        <xdr:cNvPr id="1029" name="Picture 5" descr="cid:image002.png@01CB960D.E63ADE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38100"/>
          <a:ext cx="1771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14</xdr:row>
          <xdr:rowOff>142875</xdr:rowOff>
        </xdr:from>
        <xdr:to>
          <xdr:col>4</xdr:col>
          <xdr:colOff>561975</xdr:colOff>
          <xdr:row>15</xdr:row>
          <xdr:rowOff>161925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57</xdr:row>
      <xdr:rowOff>114300</xdr:rowOff>
    </xdr:from>
    <xdr:to>
      <xdr:col>10</xdr:col>
      <xdr:colOff>600075</xdr:colOff>
      <xdr:row>98</xdr:row>
      <xdr:rowOff>28575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077450"/>
          <a:ext cx="6924675" cy="772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7"/>
  <sheetViews>
    <sheetView tabSelected="1" zoomScaleNormal="100" workbookViewId="0">
      <selection activeCell="D5" sqref="D5:J5"/>
    </sheetView>
  </sheetViews>
  <sheetFormatPr defaultRowHeight="15" x14ac:dyDescent="0.25"/>
  <cols>
    <col min="1" max="1" width="9.140625" style="2"/>
    <col min="2" max="2" width="12.140625" style="2" customWidth="1"/>
    <col min="3" max="3" width="7.140625" style="2" customWidth="1"/>
    <col min="4" max="4" width="9.140625" style="2"/>
    <col min="5" max="5" width="9.140625" style="2" customWidth="1"/>
    <col min="6" max="6" width="1.42578125" style="2" customWidth="1"/>
    <col min="7" max="8" width="9.140625" style="2"/>
    <col min="9" max="9" width="20.140625" style="2" customWidth="1"/>
    <col min="10" max="10" width="8.85546875" style="2" customWidth="1"/>
    <col min="11" max="11" width="14.140625" style="2" customWidth="1"/>
    <col min="12" max="12" width="0" style="2" hidden="1" customWidth="1"/>
    <col min="13" max="13" width="9.140625" style="2" customWidth="1"/>
    <col min="14" max="14" width="15.140625" style="2" hidden="1" customWidth="1"/>
    <col min="15" max="15" width="9.140625" style="10" hidden="1" customWidth="1"/>
    <col min="16" max="19" width="9.140625" style="2" hidden="1" customWidth="1"/>
    <col min="20" max="20" width="9.140625" style="2" customWidth="1"/>
    <col min="21" max="16384" width="9.140625" style="2"/>
  </cols>
  <sheetData>
    <row r="1" spans="1:14" x14ac:dyDescent="0.25">
      <c r="E1" s="42" t="s">
        <v>69</v>
      </c>
      <c r="F1" s="42"/>
      <c r="G1" s="42"/>
      <c r="H1" s="42"/>
      <c r="I1" s="42"/>
      <c r="J1" s="42"/>
      <c r="K1" s="42"/>
    </row>
    <row r="2" spans="1:14" x14ac:dyDescent="0.25">
      <c r="E2" s="42" t="s">
        <v>70</v>
      </c>
      <c r="F2" s="42"/>
      <c r="G2" s="42"/>
      <c r="H2" s="42"/>
      <c r="I2" s="42"/>
      <c r="J2" s="42"/>
      <c r="K2" s="42"/>
    </row>
    <row r="3" spans="1:14" ht="18" customHeight="1" x14ac:dyDescent="0.25">
      <c r="A3" s="11"/>
      <c r="B3" s="11"/>
      <c r="C3" s="11"/>
      <c r="D3" s="45" t="s">
        <v>16</v>
      </c>
      <c r="E3" s="45"/>
      <c r="F3" s="45"/>
      <c r="G3" s="45"/>
      <c r="H3" s="45"/>
      <c r="I3" s="45"/>
      <c r="J3" s="45"/>
      <c r="K3" s="101" t="s">
        <v>74</v>
      </c>
      <c r="N3" s="2" t="s">
        <v>7</v>
      </c>
    </row>
    <row r="4" spans="1:14" ht="20.25" customHeight="1" x14ac:dyDescent="0.25">
      <c r="A4" s="6"/>
      <c r="B4" s="6"/>
      <c r="C4" s="6"/>
      <c r="D4" s="46"/>
      <c r="E4" s="46"/>
      <c r="F4" s="46"/>
      <c r="G4" s="46"/>
      <c r="H4" s="46"/>
      <c r="I4" s="46"/>
      <c r="J4" s="46"/>
      <c r="K4" s="6"/>
      <c r="L4" s="6"/>
      <c r="N4" s="6" t="s">
        <v>9</v>
      </c>
    </row>
    <row r="5" spans="1:14" x14ac:dyDescent="0.25">
      <c r="A5" s="50" t="s">
        <v>0</v>
      </c>
      <c r="B5" s="51"/>
      <c r="C5" s="52"/>
      <c r="D5" s="56"/>
      <c r="E5" s="57"/>
      <c r="F5" s="57"/>
      <c r="G5" s="57"/>
      <c r="H5" s="57"/>
      <c r="I5" s="57"/>
      <c r="J5" s="58"/>
      <c r="K5" s="6"/>
      <c r="L5" s="6"/>
      <c r="N5" s="6" t="s">
        <v>10</v>
      </c>
    </row>
    <row r="6" spans="1:14" x14ac:dyDescent="0.25">
      <c r="A6" s="50" t="s">
        <v>1</v>
      </c>
      <c r="B6" s="51"/>
      <c r="C6" s="52"/>
      <c r="D6" s="47"/>
      <c r="E6" s="48"/>
      <c r="F6" s="48"/>
      <c r="G6" s="48"/>
      <c r="H6" s="48"/>
      <c r="I6" s="48"/>
      <c r="J6" s="49"/>
      <c r="K6" s="6"/>
      <c r="L6" s="6"/>
    </row>
    <row r="7" spans="1:14" x14ac:dyDescent="0.25">
      <c r="A7" s="50" t="s">
        <v>2</v>
      </c>
      <c r="B7" s="51"/>
      <c r="C7" s="52"/>
      <c r="D7" s="47"/>
      <c r="E7" s="48"/>
      <c r="F7" s="48"/>
      <c r="G7" s="48"/>
      <c r="H7" s="48"/>
      <c r="I7" s="48"/>
      <c r="J7" s="49"/>
      <c r="K7" s="6"/>
      <c r="L7" s="6"/>
    </row>
    <row r="8" spans="1:14" x14ac:dyDescent="0.25">
      <c r="A8" s="50" t="s">
        <v>3</v>
      </c>
      <c r="B8" s="51"/>
      <c r="C8" s="52"/>
      <c r="D8" s="63"/>
      <c r="E8" s="64"/>
      <c r="F8" s="64"/>
      <c r="G8" s="64"/>
      <c r="H8" s="64"/>
      <c r="I8" s="64"/>
      <c r="J8" s="65"/>
      <c r="K8" s="6"/>
      <c r="L8" s="6"/>
      <c r="N8" s="2" t="s">
        <v>25</v>
      </c>
    </row>
    <row r="9" spans="1:14" x14ac:dyDescent="0.25">
      <c r="A9" s="50" t="s">
        <v>4</v>
      </c>
      <c r="B9" s="51"/>
      <c r="C9" s="52"/>
      <c r="D9" s="47"/>
      <c r="E9" s="48"/>
      <c r="F9" s="48"/>
      <c r="G9" s="48"/>
      <c r="H9" s="48"/>
      <c r="I9" s="48"/>
      <c r="J9" s="49"/>
      <c r="K9" s="6"/>
      <c r="L9" s="6"/>
      <c r="N9" s="8" t="s">
        <v>37</v>
      </c>
    </row>
    <row r="10" spans="1:14" x14ac:dyDescent="0.25">
      <c r="A10" s="50" t="s">
        <v>5</v>
      </c>
      <c r="B10" s="51"/>
      <c r="C10" s="52"/>
      <c r="D10" s="47"/>
      <c r="E10" s="48"/>
      <c r="F10" s="48"/>
      <c r="G10" s="48"/>
      <c r="H10" s="48"/>
      <c r="I10" s="48"/>
      <c r="J10" s="49"/>
      <c r="K10" s="6"/>
      <c r="L10" s="6"/>
      <c r="N10" s="8" t="s">
        <v>34</v>
      </c>
    </row>
    <row r="11" spans="1:14" x14ac:dyDescent="0.25">
      <c r="A11" s="50" t="s">
        <v>6</v>
      </c>
      <c r="B11" s="51"/>
      <c r="C11" s="52"/>
      <c r="D11" s="47"/>
      <c r="E11" s="48"/>
      <c r="F11" s="48"/>
      <c r="G11" s="48"/>
      <c r="H11" s="48"/>
      <c r="I11" s="48"/>
      <c r="J11" s="49"/>
      <c r="K11" s="6"/>
      <c r="L11" s="6"/>
      <c r="N11" s="2" t="s">
        <v>35</v>
      </c>
    </row>
    <row r="12" spans="1:14" x14ac:dyDescent="0.25">
      <c r="E12" s="8"/>
      <c r="F12" s="8"/>
      <c r="G12" s="8"/>
      <c r="H12" s="8"/>
      <c r="I12" s="8"/>
      <c r="J12" s="8"/>
      <c r="K12" s="8"/>
      <c r="L12" s="8"/>
      <c r="N12" s="2" t="s">
        <v>23</v>
      </c>
    </row>
    <row r="13" spans="1:14" x14ac:dyDescent="0.25">
      <c r="A13" s="43" t="s">
        <v>54</v>
      </c>
      <c r="B13" s="43"/>
      <c r="C13" s="43"/>
      <c r="D13" s="43"/>
      <c r="E13" s="9"/>
      <c r="F13" s="1"/>
      <c r="G13" s="43" t="s">
        <v>55</v>
      </c>
      <c r="H13" s="43"/>
      <c r="I13" s="43"/>
      <c r="J13" s="43"/>
      <c r="K13" s="9"/>
      <c r="L13" s="1"/>
      <c r="N13" s="2" t="s">
        <v>24</v>
      </c>
    </row>
    <row r="14" spans="1:14" ht="15.75" customHeight="1" x14ac:dyDescent="0.25">
      <c r="A14" s="53" t="s">
        <v>7</v>
      </c>
      <c r="B14" s="54"/>
      <c r="C14" s="54"/>
      <c r="D14" s="55"/>
      <c r="E14" s="39"/>
      <c r="F14" s="1"/>
      <c r="G14" s="53" t="s">
        <v>7</v>
      </c>
      <c r="H14" s="54"/>
      <c r="I14" s="54"/>
      <c r="J14" s="55"/>
      <c r="K14" s="39"/>
      <c r="L14" s="1"/>
      <c r="N14" s="2" t="s">
        <v>21</v>
      </c>
    </row>
    <row r="15" spans="1:14" ht="15" customHeight="1" x14ac:dyDescent="0.25">
      <c r="A15" s="69" t="s">
        <v>36</v>
      </c>
      <c r="B15" s="69"/>
      <c r="C15" s="69"/>
      <c r="D15" s="19"/>
      <c r="E15" s="16"/>
      <c r="F15" s="1"/>
      <c r="G15" s="68" t="str">
        <f>IF(P36=1,"Note:  Please Select your Bundle Option in order to update MPG &amp; TDG on the account", IF(P36=2,"",IF(P36=3,"",IF(P36=4,"NOTE: By Selecting Bundle Option 2 you can only update MPG &amp; TDG on credit only.",IF(P36=5, "NOTE: By Selecting Bundle Option 3 you can only update MPG &amp; TDG on credit only.", IF(P36=6, "NOTE: By Selecting Bundle Option 4 you can not select a MPG &amp; TDG for Mastercard, Visa, and Discover credit and signature debit.", ""))))))</f>
        <v>Note:  Please Select your Bundle Option in order to update MPG &amp; TDG on the account</v>
      </c>
      <c r="H15" s="68"/>
      <c r="I15" s="68"/>
      <c r="J15" s="68"/>
      <c r="K15" s="68"/>
      <c r="L15" s="1"/>
      <c r="N15" s="2" t="s">
        <v>20</v>
      </c>
    </row>
    <row r="16" spans="1:14" ht="15" customHeight="1" x14ac:dyDescent="0.25">
      <c r="A16" s="70"/>
      <c r="B16" s="70"/>
      <c r="C16" s="70"/>
      <c r="D16" s="41"/>
      <c r="E16" s="41"/>
      <c r="F16" s="1"/>
      <c r="G16" s="68"/>
      <c r="H16" s="68"/>
      <c r="I16" s="68"/>
      <c r="J16" s="68"/>
      <c r="K16" s="68"/>
      <c r="L16" s="23"/>
    </row>
    <row r="17" spans="1:25" x14ac:dyDescent="0.25">
      <c r="A17" s="12"/>
      <c r="B17" s="12"/>
      <c r="C17" s="12"/>
      <c r="D17" s="14"/>
      <c r="E17" s="14"/>
      <c r="F17" s="1"/>
      <c r="G17" s="68"/>
      <c r="H17" s="68"/>
      <c r="I17" s="68"/>
      <c r="J17" s="68"/>
      <c r="K17" s="68"/>
      <c r="L17" s="23"/>
      <c r="N17" s="2" t="s">
        <v>25</v>
      </c>
    </row>
    <row r="18" spans="1:25" x14ac:dyDescent="0.25">
      <c r="A18" s="43" t="s">
        <v>52</v>
      </c>
      <c r="B18" s="43"/>
      <c r="C18" s="43"/>
      <c r="D18" s="43"/>
      <c r="E18" s="9"/>
      <c r="F18" s="1"/>
      <c r="G18" s="43" t="s">
        <v>53</v>
      </c>
      <c r="H18" s="43"/>
      <c r="I18" s="43"/>
      <c r="J18" s="43"/>
      <c r="K18" s="1"/>
      <c r="L18" s="1"/>
      <c r="N18" s="8" t="s">
        <v>38</v>
      </c>
    </row>
    <row r="19" spans="1:25" x14ac:dyDescent="0.25">
      <c r="A19" s="53" t="s">
        <v>7</v>
      </c>
      <c r="B19" s="54"/>
      <c r="C19" s="54"/>
      <c r="D19" s="55"/>
      <c r="E19" s="24"/>
      <c r="F19" s="1"/>
      <c r="G19" s="53" t="s">
        <v>7</v>
      </c>
      <c r="H19" s="54"/>
      <c r="I19" s="54"/>
      <c r="J19" s="55"/>
      <c r="K19" s="1"/>
      <c r="L19" s="1"/>
      <c r="N19" s="8" t="s">
        <v>26</v>
      </c>
    </row>
    <row r="20" spans="1:25" x14ac:dyDescent="0.25">
      <c r="A20" s="14"/>
      <c r="B20" s="22"/>
      <c r="C20" s="19"/>
      <c r="D20" s="19"/>
      <c r="E20" s="19"/>
      <c r="F20" s="19"/>
      <c r="G20" s="14"/>
      <c r="H20" s="22"/>
      <c r="I20" s="19"/>
      <c r="J20" s="3"/>
      <c r="K20" s="1"/>
      <c r="L20" s="1"/>
      <c r="N20" s="2" t="s">
        <v>22</v>
      </c>
    </row>
    <row r="21" spans="1:25" x14ac:dyDescent="0.25">
      <c r="A21" s="44" t="str">
        <f>IF(P36=1,"MasterCard Credit MPG ID", IF(P36=2,"MasterCard Credit MPG ID",IF(P36=3,"MasterCard Credit MPG ID",IF(P36=4,"MasterCard Credit MPG ID",IF(P36=5, "MasterCard Credit MPG ID", IF(P36=6, "Amex OptBlue Credit MPG ID", ""))))))</f>
        <v>MasterCard Credit MPG ID</v>
      </c>
      <c r="B21" s="44"/>
      <c r="C21" s="44"/>
      <c r="D21" s="67"/>
      <c r="E21" s="67"/>
      <c r="F21" s="19"/>
      <c r="G21" s="44" t="str">
        <f>IF(P36=1,"MasterCard Credit TDG ID", IF(P36=2,"MasterCard Credit TDG ID",IF(P36=3,"MasterCard Credit TDG ID",IF(P36=4,"MasterCard Credit TDG ID",IF(P36=5, "MasterCard Credit TDG ID", IF(P36=6, "Amex OptBlue Credit MPG ID", ""))))))</f>
        <v>MasterCard Credit TDG ID</v>
      </c>
      <c r="H21" s="44"/>
      <c r="I21" s="44"/>
      <c r="J21" s="66"/>
      <c r="K21" s="66"/>
      <c r="N21" s="2" t="s">
        <v>27</v>
      </c>
    </row>
    <row r="22" spans="1:25" x14ac:dyDescent="0.25">
      <c r="A22" s="44" t="str">
        <f>IF(P36=1,"MasterCard Debit MPG ID", IF(P36=2,"MasterCard Debit MPG ID",IF(P36=3,"MasterCard Debit MPG ID",IF(P36=4,"Visa Credit MPG ID",IF(P36=5, "Visa Credit MPG ID", IF(P36=6, "", ""))))))</f>
        <v>MasterCard Debit MPG ID</v>
      </c>
      <c r="B22" s="44"/>
      <c r="C22" s="44"/>
      <c r="D22" s="66"/>
      <c r="E22" s="66"/>
      <c r="F22" s="19"/>
      <c r="G22" s="44" t="str">
        <f>IF(P36=1,"MasterCard Debit TDG ID", IF(P36=2,"MasterCard Debit TDG ID",IF(P36=3,"MasterCard Debit TDG ID",IF(P36=4,"Visa Credit TDG ID",IF(P36=5, "Visa Credit TDG ID", IF(P36=6, "", ""))))))</f>
        <v>MasterCard Debit TDG ID</v>
      </c>
      <c r="H22" s="44"/>
      <c r="I22" s="44"/>
      <c r="J22" s="92"/>
      <c r="K22" s="93"/>
      <c r="N22" s="2" t="s">
        <v>20</v>
      </c>
      <c r="U22" s="74"/>
      <c r="V22" s="74"/>
      <c r="W22" s="74"/>
      <c r="X22" s="74"/>
      <c r="Y22" s="9"/>
    </row>
    <row r="23" spans="1:25" x14ac:dyDescent="0.25">
      <c r="A23" s="44" t="str">
        <f>IF(P36=1,"Visa Credit MPG ID", IF(P36=2,"Visa Credit MPG ID",IF(P36=3,"Visa Credit MPG ID",IF(P36=4,"Discover Credit MPG ID",IF(P36=5, "Discover Credit MPG ID", IF(P36=6, "", ""))))))</f>
        <v>Visa Credit MPG ID</v>
      </c>
      <c r="B23" s="44"/>
      <c r="C23" s="44"/>
      <c r="D23" s="66"/>
      <c r="E23" s="66"/>
      <c r="F23" s="5"/>
      <c r="G23" s="44" t="str">
        <f>IF(P36=1,"Visa Credit TDG ID", IF(P36=2,"Visa Credit TDG ID",IF(P36=3,"Visa Credit TDG ID",IF(P36=4,"Discover Credit TDG ID",IF(P36=5, "Discover Credit TDG ID", IF(P36=6, "", ""))))))</f>
        <v>Visa Credit TDG ID</v>
      </c>
      <c r="H23" s="44"/>
      <c r="I23" s="44"/>
      <c r="J23" s="66"/>
      <c r="K23" s="66"/>
      <c r="U23" s="28"/>
      <c r="V23" s="28"/>
      <c r="W23" s="28"/>
      <c r="X23" s="28"/>
      <c r="Y23" s="9"/>
    </row>
    <row r="24" spans="1:25" x14ac:dyDescent="0.25">
      <c r="A24" s="44" t="str">
        <f>IF(P36=1,"Visa Debit MPG ID", IF(P36=2,"Visa Debit MPG ID",IF(P36=3,"Visa Debit MPG ID",IF(P36=4,"Amex OptBlue Credit MPG ID",IF(P36=5, "Amex OptBlue Credit MPG ID", IF(P36=6, "", ""))))))</f>
        <v>Visa Debit MPG ID</v>
      </c>
      <c r="B24" s="44"/>
      <c r="C24" s="44"/>
      <c r="D24" s="66"/>
      <c r="E24" s="66"/>
      <c r="F24" s="3"/>
      <c r="G24" s="44" t="str">
        <f>IF(P36=1,"Visa Debit TDG ID", IF(P36=2,"Visa Debit TDG ID",IF(P36=3,"Visa Debit TDG ID",IF(P36=4,"Amex OptBlue Credit TDG ID",IF(P36=5, "Amex OptBlue Credit TDG ID", IF(P36=6, "", ""))))))</f>
        <v>Visa Debit TDG ID</v>
      </c>
      <c r="H24" s="44"/>
      <c r="I24" s="44"/>
      <c r="J24" s="89"/>
      <c r="K24" s="90"/>
      <c r="N24" s="2" t="s">
        <v>19</v>
      </c>
      <c r="O24" s="10" t="s">
        <v>18</v>
      </c>
      <c r="Q24" s="2" t="s">
        <v>17</v>
      </c>
      <c r="Y24" s="8"/>
    </row>
    <row r="25" spans="1:25" x14ac:dyDescent="0.25">
      <c r="A25" s="44" t="str">
        <f>IF(P36=1,"Discover Credit MPG ID", IF(P36=2,"Discover Credit MPG ID",IF(P36=3,"Discover Credit MPG ID",IF(P36=4,"",IF(P36=5, "", IF(P36=6, "", ""))))))</f>
        <v>Discover Credit MPG ID</v>
      </c>
      <c r="B25" s="44"/>
      <c r="C25" s="44"/>
      <c r="D25" s="66"/>
      <c r="E25" s="66"/>
      <c r="F25" s="3"/>
      <c r="G25" s="44" t="str">
        <f>IF(P36=1,"Discover Credit TDG ID", IF(P36=2,"Discover Credit TDG ID",IF(P36=3,"Discover Credit TDG ID",IF(P36=4,"",IF(P36=5, "", IF(P36=6, "", ""))))))</f>
        <v>Discover Credit TDG ID</v>
      </c>
      <c r="H25" s="44"/>
      <c r="I25" s="44"/>
      <c r="J25" s="66"/>
      <c r="K25" s="66"/>
      <c r="N25" s="8" t="s">
        <v>39</v>
      </c>
      <c r="O25" s="10" t="s">
        <v>18</v>
      </c>
      <c r="Q25" s="2" t="s">
        <v>40</v>
      </c>
      <c r="U25" s="28"/>
      <c r="V25" s="28"/>
      <c r="W25" s="28"/>
      <c r="X25" s="28"/>
      <c r="Y25" s="8"/>
    </row>
    <row r="26" spans="1:25" x14ac:dyDescent="0.25">
      <c r="A26" s="44" t="str">
        <f>IF(P36=1,"Discover Debit MPG ID", IF(P36=2,"Discover Debit MPG ID",IF(P36=3,"Discover Debit MPG ID",IF(P36=4,"",IF(P36=5, "", IF(P36=6, "", ""))))))</f>
        <v>Discover Debit MPG ID</v>
      </c>
      <c r="B26" s="44"/>
      <c r="C26" s="44"/>
      <c r="D26" s="85"/>
      <c r="E26" s="85"/>
      <c r="F26" s="4"/>
      <c r="G26" s="44" t="str">
        <f>IF(P36=1,"Discover Debit TDG ID", IF(P36=2,"Discover Debit TDG ID",IF(P36=3,"Discover Debit TDG ID",IF(P36=4,"",IF(P36=5, "", IF(P36=6, "", ""))))))</f>
        <v>Discover Debit TDG ID</v>
      </c>
      <c r="H26" s="44"/>
      <c r="I26" s="44"/>
      <c r="J26" s="97"/>
      <c r="K26" s="98"/>
      <c r="N26" s="8" t="s">
        <v>12</v>
      </c>
      <c r="O26" s="10" t="s">
        <v>13</v>
      </c>
      <c r="Q26" s="2" t="s">
        <v>41</v>
      </c>
      <c r="U26" s="88"/>
      <c r="V26" s="88"/>
      <c r="W26" s="88"/>
      <c r="X26" s="88"/>
      <c r="Y26" s="5"/>
    </row>
    <row r="27" spans="1:25" x14ac:dyDescent="0.25">
      <c r="A27" s="44" t="str">
        <f>IF(P36=1,"Amex OptBlue Credit MPG ID", IF(P36=2,"Amex OptBlue Credit MPG ID",IF(P36=3,"Amex OptBlue Credit MPG ID",IF(P36=4,"",IF(P36=5, "", IF(P36=6, "", ""))))))</f>
        <v>Amex OptBlue Credit MPG ID</v>
      </c>
      <c r="B27" s="44"/>
      <c r="C27" s="44"/>
      <c r="D27" s="86"/>
      <c r="E27" s="87"/>
      <c r="F27" s="4"/>
      <c r="G27" s="44" t="str">
        <f>IF(P36=1,"Amex OptBlue Credit TDG ID", IF(P36=2,"Amex OptBlue Credit TDG ID",IF(P36=3,"Amex OptBlue Credit TDG ID",IF(P36=4,"",IF(P36=5, "", IF(P36=6, "", ""))))))</f>
        <v>Amex OptBlue Credit TDG ID</v>
      </c>
      <c r="H27" s="44"/>
      <c r="I27" s="44"/>
      <c r="J27" s="91"/>
      <c r="K27" s="91"/>
      <c r="N27" s="8"/>
      <c r="U27" s="40"/>
      <c r="V27" s="40"/>
      <c r="W27" s="40"/>
      <c r="X27" s="40"/>
      <c r="Y27" s="5"/>
    </row>
    <row r="28" spans="1:25" x14ac:dyDescent="0.25">
      <c r="A28" s="22"/>
      <c r="B28" s="22"/>
      <c r="C28" s="22"/>
      <c r="D28" s="31"/>
      <c r="E28" s="31"/>
      <c r="F28" s="4"/>
      <c r="G28" s="22"/>
      <c r="H28" s="22"/>
      <c r="I28" s="22"/>
      <c r="J28" s="31"/>
      <c r="K28" s="31"/>
      <c r="N28" s="8"/>
      <c r="Y28" s="5"/>
    </row>
    <row r="29" spans="1:25" x14ac:dyDescent="0.25">
      <c r="A29" s="84" t="s">
        <v>60</v>
      </c>
      <c r="B29" s="84"/>
      <c r="C29" s="84"/>
      <c r="D29" s="84"/>
      <c r="E29" s="32"/>
      <c r="G29" s="61" t="s">
        <v>72</v>
      </c>
      <c r="H29" s="61"/>
      <c r="I29" s="61"/>
      <c r="J29" s="36"/>
      <c r="L29" s="8"/>
      <c r="N29" s="2" t="s">
        <v>14</v>
      </c>
      <c r="O29" s="10" t="s">
        <v>15</v>
      </c>
      <c r="Q29" s="2" t="s">
        <v>42</v>
      </c>
    </row>
    <row r="30" spans="1:25" ht="6.75" customHeight="1" x14ac:dyDescent="0.25">
      <c r="E30" s="25"/>
      <c r="L30" s="8"/>
      <c r="Y30" s="26"/>
    </row>
    <row r="31" spans="1:25" x14ac:dyDescent="0.25">
      <c r="A31" s="74" t="s">
        <v>61</v>
      </c>
      <c r="B31" s="74"/>
      <c r="C31" s="74"/>
      <c r="D31" s="74"/>
      <c r="E31" s="32"/>
      <c r="G31" s="62" t="s">
        <v>73</v>
      </c>
      <c r="H31" s="62"/>
      <c r="I31" s="62"/>
      <c r="J31" s="36"/>
      <c r="Q31" s="2" t="s">
        <v>44</v>
      </c>
      <c r="Y31" s="26"/>
    </row>
    <row r="32" spans="1:25" ht="6.75" customHeight="1" x14ac:dyDescent="0.25">
      <c r="E32" s="25"/>
      <c r="U32" s="83"/>
      <c r="V32" s="83"/>
      <c r="W32" s="83"/>
      <c r="X32" s="83"/>
      <c r="Y32" s="83"/>
    </row>
    <row r="33" spans="1:26" x14ac:dyDescent="0.25">
      <c r="A33" s="74" t="s">
        <v>62</v>
      </c>
      <c r="B33" s="74"/>
      <c r="C33" s="74"/>
      <c r="D33" s="74"/>
      <c r="E33" s="35"/>
      <c r="G33" s="61" t="s">
        <v>56</v>
      </c>
      <c r="H33" s="61"/>
      <c r="I33" s="61"/>
      <c r="J33" s="37"/>
      <c r="L33" s="8"/>
      <c r="Q33" s="2" t="s">
        <v>46</v>
      </c>
      <c r="V33" s="27"/>
      <c r="W33" s="5"/>
      <c r="X33" s="5"/>
      <c r="Y33" s="8"/>
    </row>
    <row r="34" spans="1:26" ht="6.75" customHeight="1" x14ac:dyDescent="0.25">
      <c r="G34" s="29"/>
      <c r="H34" s="29"/>
      <c r="I34" s="29"/>
      <c r="L34" s="8"/>
      <c r="Y34" s="17"/>
    </row>
    <row r="35" spans="1:26" ht="15" customHeight="1" x14ac:dyDescent="0.25">
      <c r="A35" s="82" t="s">
        <v>63</v>
      </c>
      <c r="B35" s="82"/>
      <c r="C35" s="82"/>
      <c r="D35" s="82"/>
      <c r="E35" s="35"/>
      <c r="G35" s="61" t="s">
        <v>58</v>
      </c>
      <c r="H35" s="61"/>
      <c r="I35" s="61"/>
      <c r="J35" s="37"/>
      <c r="L35" s="8"/>
      <c r="Q35" s="2" t="s">
        <v>47</v>
      </c>
      <c r="U35" s="28"/>
      <c r="V35" s="28"/>
      <c r="W35" s="28"/>
      <c r="X35" s="28"/>
      <c r="Y35" s="17"/>
    </row>
    <row r="36" spans="1:26" ht="6.75" customHeight="1" x14ac:dyDescent="0.25">
      <c r="A36" s="26"/>
      <c r="B36" s="26"/>
      <c r="C36" s="26"/>
      <c r="D36" s="26"/>
      <c r="G36" s="29"/>
      <c r="H36" s="29"/>
      <c r="I36" s="29"/>
      <c r="L36" s="8"/>
      <c r="P36" s="13">
        <v>1</v>
      </c>
      <c r="V36" s="27"/>
      <c r="W36" s="5"/>
      <c r="X36" s="5"/>
      <c r="Y36" s="20"/>
    </row>
    <row r="37" spans="1:26" ht="15.75" customHeight="1" x14ac:dyDescent="0.25">
      <c r="A37" s="82" t="s">
        <v>64</v>
      </c>
      <c r="B37" s="82"/>
      <c r="C37" s="82"/>
      <c r="D37" s="82"/>
      <c r="E37" s="59"/>
      <c r="F37" s="26"/>
      <c r="G37" s="99" t="s">
        <v>57</v>
      </c>
      <c r="H37" s="99"/>
      <c r="I37" s="100"/>
      <c r="J37" s="80"/>
      <c r="L37" s="8"/>
      <c r="N37" s="2" t="s">
        <v>29</v>
      </c>
      <c r="Q37" s="2" t="s">
        <v>48</v>
      </c>
      <c r="V37" s="30"/>
      <c r="W37" s="30"/>
      <c r="X37" s="30"/>
      <c r="Y37" s="18"/>
    </row>
    <row r="38" spans="1:26" ht="15" customHeight="1" x14ac:dyDescent="0.25">
      <c r="A38" s="82"/>
      <c r="B38" s="82"/>
      <c r="C38" s="82"/>
      <c r="D38" s="82"/>
      <c r="E38" s="60"/>
      <c r="F38" s="26"/>
      <c r="G38" s="99"/>
      <c r="H38" s="99"/>
      <c r="I38" s="100"/>
      <c r="J38" s="81"/>
      <c r="L38" s="8"/>
      <c r="Q38" s="2" t="s">
        <v>41</v>
      </c>
      <c r="T38" s="15"/>
    </row>
    <row r="39" spans="1:26" ht="6.75" customHeight="1" x14ac:dyDescent="0.25">
      <c r="Q39" s="2" t="s">
        <v>49</v>
      </c>
      <c r="U39" s="88"/>
      <c r="V39" s="88"/>
      <c r="W39" s="88"/>
      <c r="X39" s="88"/>
      <c r="Y39" s="9"/>
    </row>
    <row r="40" spans="1:26" x14ac:dyDescent="0.25">
      <c r="A40" s="74" t="s">
        <v>66</v>
      </c>
      <c r="B40" s="74"/>
      <c r="C40" s="74"/>
      <c r="D40" s="74"/>
      <c r="E40" s="34"/>
      <c r="G40" s="74" t="s">
        <v>68</v>
      </c>
      <c r="H40" s="74"/>
      <c r="I40" s="74"/>
      <c r="J40" s="34"/>
      <c r="L40" s="8"/>
      <c r="N40" s="2" t="s">
        <v>33</v>
      </c>
      <c r="Q40" s="2" t="s">
        <v>43</v>
      </c>
      <c r="U40" s="28"/>
      <c r="V40" s="28"/>
      <c r="W40" s="28"/>
      <c r="X40" s="28"/>
      <c r="Y40" s="9"/>
    </row>
    <row r="41" spans="1:26" ht="6.75" customHeight="1" x14ac:dyDescent="0.25">
      <c r="A41" s="28"/>
      <c r="B41" s="28"/>
      <c r="C41" s="28"/>
      <c r="D41" s="28"/>
      <c r="E41" s="14"/>
      <c r="F41" s="7"/>
      <c r="L41" s="8"/>
      <c r="N41" s="2" t="s">
        <v>28</v>
      </c>
      <c r="U41" s="88"/>
      <c r="V41" s="88"/>
      <c r="W41" s="88"/>
      <c r="X41" s="88"/>
      <c r="Y41" s="5"/>
      <c r="Z41" s="8"/>
    </row>
    <row r="42" spans="1:26" x14ac:dyDescent="0.25">
      <c r="A42" s="74" t="s">
        <v>65</v>
      </c>
      <c r="B42" s="74"/>
      <c r="C42" s="74"/>
      <c r="D42" s="74"/>
      <c r="E42" s="34"/>
      <c r="F42" s="8"/>
      <c r="G42" s="74" t="s">
        <v>67</v>
      </c>
      <c r="H42" s="74"/>
      <c r="I42" s="74"/>
      <c r="J42" s="38"/>
      <c r="L42" s="8"/>
      <c r="N42" s="2" t="s">
        <v>29</v>
      </c>
      <c r="Q42" s="2" t="s">
        <v>45</v>
      </c>
      <c r="U42" s="28"/>
      <c r="V42" s="28"/>
      <c r="W42" s="28"/>
      <c r="X42" s="28"/>
      <c r="Y42" s="5"/>
      <c r="Z42" s="8"/>
    </row>
    <row r="43" spans="1:26" ht="15" customHeight="1" x14ac:dyDescent="0.25">
      <c r="A43" s="77"/>
      <c r="B43" s="77"/>
      <c r="C43" s="75"/>
      <c r="D43" s="75"/>
      <c r="E43" s="75"/>
      <c r="F43" s="21"/>
      <c r="N43" s="2" t="s">
        <v>30</v>
      </c>
      <c r="Q43" s="2" t="s">
        <v>50</v>
      </c>
      <c r="U43" s="88"/>
      <c r="V43" s="88"/>
      <c r="W43" s="88"/>
      <c r="X43" s="88"/>
      <c r="Y43" s="5"/>
      <c r="Z43" s="8"/>
    </row>
    <row r="44" spans="1:26" x14ac:dyDescent="0.25">
      <c r="A44" s="74" t="s">
        <v>59</v>
      </c>
      <c r="B44" s="74"/>
      <c r="C44" s="74"/>
      <c r="D44" s="74"/>
      <c r="E44" s="33"/>
      <c r="F44" s="8"/>
      <c r="G44" s="94" t="s">
        <v>71</v>
      </c>
      <c r="H44" s="94"/>
      <c r="I44" s="95"/>
      <c r="J44" s="96"/>
      <c r="K44" s="18"/>
      <c r="N44" s="2" t="s">
        <v>31</v>
      </c>
      <c r="Q44" s="2" t="s">
        <v>51</v>
      </c>
      <c r="U44" s="28"/>
      <c r="V44" s="28"/>
      <c r="W44" s="28"/>
      <c r="X44" s="28"/>
      <c r="Y44" s="5"/>
      <c r="Z44" s="8"/>
    </row>
    <row r="45" spans="1:26" ht="12.75" customHeight="1" x14ac:dyDescent="0.25">
      <c r="N45" s="2" t="s">
        <v>32</v>
      </c>
      <c r="Z45" s="8"/>
    </row>
    <row r="46" spans="1:26" ht="12.75" customHeight="1" x14ac:dyDescent="0.25">
      <c r="Z46" s="8"/>
    </row>
    <row r="47" spans="1:26" ht="12.75" customHeight="1" x14ac:dyDescent="0.25">
      <c r="Z47" s="8"/>
    </row>
    <row r="48" spans="1:26" ht="12.75" customHeight="1" x14ac:dyDescent="0.25">
      <c r="Z48" s="8"/>
    </row>
    <row r="49" spans="1:26" ht="12.75" customHeight="1" x14ac:dyDescent="0.25">
      <c r="Z49" s="8"/>
    </row>
    <row r="50" spans="1:26" ht="12.75" customHeight="1" x14ac:dyDescent="0.25">
      <c r="Z50" s="8"/>
    </row>
    <row r="51" spans="1:26" ht="12.75" customHeight="1" x14ac:dyDescent="0.25">
      <c r="A51" s="78"/>
      <c r="B51" s="78"/>
      <c r="C51" s="78"/>
      <c r="D51" s="78"/>
      <c r="Z51" s="8"/>
    </row>
    <row r="52" spans="1:26" x14ac:dyDescent="0.25">
      <c r="A52" s="79"/>
      <c r="B52" s="79"/>
      <c r="C52" s="79"/>
      <c r="D52" s="79"/>
      <c r="H52" s="76"/>
      <c r="I52" s="76"/>
      <c r="J52" s="76"/>
      <c r="K52" s="76"/>
      <c r="L52" s="8"/>
      <c r="V52" s="27"/>
      <c r="W52" s="27"/>
      <c r="X52" s="27"/>
      <c r="Y52" s="27"/>
      <c r="Z52" s="8"/>
    </row>
    <row r="53" spans="1:26" ht="15" customHeight="1" x14ac:dyDescent="0.25">
      <c r="A53" s="72" t="s">
        <v>11</v>
      </c>
      <c r="B53" s="72"/>
      <c r="C53" s="72"/>
      <c r="D53" s="72"/>
      <c r="H53" s="72" t="s">
        <v>8</v>
      </c>
      <c r="I53" s="72"/>
      <c r="J53" s="72"/>
      <c r="K53" s="72"/>
      <c r="L53" s="8"/>
      <c r="V53" s="27"/>
      <c r="W53" s="27"/>
      <c r="X53" s="27"/>
      <c r="Y53" s="27"/>
      <c r="Z53" s="26"/>
    </row>
    <row r="54" spans="1:26" x14ac:dyDescent="0.25">
      <c r="A54" s="73"/>
      <c r="B54" s="73"/>
      <c r="C54" s="73"/>
      <c r="D54" s="73"/>
      <c r="L54" s="8"/>
    </row>
    <row r="55" spans="1:26" x14ac:dyDescent="0.25">
      <c r="A55" s="73"/>
      <c r="B55" s="73"/>
      <c r="C55" s="73"/>
      <c r="D55" s="73"/>
      <c r="E55" s="71"/>
      <c r="F55" s="71"/>
      <c r="G55" s="71"/>
      <c r="H55" s="71"/>
    </row>
    <row r="56" spans="1:26" x14ac:dyDescent="0.25">
      <c r="A56" s="101" t="s">
        <v>74</v>
      </c>
      <c r="O56" s="2"/>
    </row>
    <row r="57" spans="1:26" hidden="1" x14ac:dyDescent="0.25"/>
  </sheetData>
  <sheetProtection password="94BD" sheet="1" objects="1" scenarios="1" selectLockedCells="1"/>
  <mergeCells count="87">
    <mergeCell ref="U43:X43"/>
    <mergeCell ref="A44:D44"/>
    <mergeCell ref="G14:J14"/>
    <mergeCell ref="A19:D19"/>
    <mergeCell ref="G19:J19"/>
    <mergeCell ref="A25:C25"/>
    <mergeCell ref="A24:C24"/>
    <mergeCell ref="J22:K22"/>
    <mergeCell ref="D22:E22"/>
    <mergeCell ref="G26:I26"/>
    <mergeCell ref="G44:H44"/>
    <mergeCell ref="I44:J44"/>
    <mergeCell ref="J26:K26"/>
    <mergeCell ref="U22:X22"/>
    <mergeCell ref="U41:X41"/>
    <mergeCell ref="U39:X39"/>
    <mergeCell ref="U32:Y32"/>
    <mergeCell ref="A29:D29"/>
    <mergeCell ref="D26:E26"/>
    <mergeCell ref="A26:C26"/>
    <mergeCell ref="D23:E23"/>
    <mergeCell ref="D24:E24"/>
    <mergeCell ref="A27:C27"/>
    <mergeCell ref="D27:E27"/>
    <mergeCell ref="U26:X26"/>
    <mergeCell ref="J25:K25"/>
    <mergeCell ref="J23:K23"/>
    <mergeCell ref="J24:K24"/>
    <mergeCell ref="J27:K27"/>
    <mergeCell ref="G27:I27"/>
    <mergeCell ref="E55:H55"/>
    <mergeCell ref="A53:D55"/>
    <mergeCell ref="A40:D40"/>
    <mergeCell ref="C43:E43"/>
    <mergeCell ref="A31:D31"/>
    <mergeCell ref="H53:K53"/>
    <mergeCell ref="H52:K52"/>
    <mergeCell ref="A43:B43"/>
    <mergeCell ref="G40:I40"/>
    <mergeCell ref="A42:D42"/>
    <mergeCell ref="G42:I42"/>
    <mergeCell ref="A51:D52"/>
    <mergeCell ref="J37:J38"/>
    <mergeCell ref="A33:D33"/>
    <mergeCell ref="A35:D35"/>
    <mergeCell ref="A37:D38"/>
    <mergeCell ref="G22:I22"/>
    <mergeCell ref="A23:C23"/>
    <mergeCell ref="G23:I23"/>
    <mergeCell ref="A22:C22"/>
    <mergeCell ref="D25:E25"/>
    <mergeCell ref="G24:I24"/>
    <mergeCell ref="G25:I25"/>
    <mergeCell ref="G21:I21"/>
    <mergeCell ref="A7:C7"/>
    <mergeCell ref="D7:J7"/>
    <mergeCell ref="A8:C8"/>
    <mergeCell ref="D8:J8"/>
    <mergeCell ref="A9:C9"/>
    <mergeCell ref="D9:J9"/>
    <mergeCell ref="J21:K21"/>
    <mergeCell ref="D21:E21"/>
    <mergeCell ref="A13:D13"/>
    <mergeCell ref="G15:K17"/>
    <mergeCell ref="A15:C16"/>
    <mergeCell ref="E37:E38"/>
    <mergeCell ref="G29:I29"/>
    <mergeCell ref="G31:I31"/>
    <mergeCell ref="G33:I33"/>
    <mergeCell ref="G35:I35"/>
    <mergeCell ref="G37:I38"/>
    <mergeCell ref="E1:K1"/>
    <mergeCell ref="E2:K2"/>
    <mergeCell ref="A18:D18"/>
    <mergeCell ref="A21:C21"/>
    <mergeCell ref="D3:J4"/>
    <mergeCell ref="D11:J11"/>
    <mergeCell ref="A10:C10"/>
    <mergeCell ref="D10:J10"/>
    <mergeCell ref="A14:D14"/>
    <mergeCell ref="A11:C11"/>
    <mergeCell ref="G18:J18"/>
    <mergeCell ref="G13:J13"/>
    <mergeCell ref="A5:C5"/>
    <mergeCell ref="D5:J5"/>
    <mergeCell ref="A6:C6"/>
    <mergeCell ref="D6:J6"/>
  </mergeCells>
  <conditionalFormatting sqref="A21:E27">
    <cfRule type="expression" dxfId="13" priority="14">
      <formula>$A$19 = "Please Select an Option"</formula>
    </cfRule>
  </conditionalFormatting>
  <conditionalFormatting sqref="G21:K27">
    <cfRule type="expression" dxfId="12" priority="11">
      <formula>$G$19 = "Please Select an Option"</formula>
    </cfRule>
  </conditionalFormatting>
  <conditionalFormatting sqref="E14">
    <cfRule type="expression" dxfId="11" priority="7">
      <formula>$A$14 = "Add/Change"</formula>
    </cfRule>
    <cfRule type="expression" dxfId="10" priority="8">
      <formula>$A$14 = "Remove"</formula>
    </cfRule>
  </conditionalFormatting>
  <conditionalFormatting sqref="K14">
    <cfRule type="expression" dxfId="9" priority="5">
      <formula>$G$14 = "Add/Change"</formula>
    </cfRule>
    <cfRule type="expression" dxfId="8" priority="6">
      <formula>$G$14 = "Remove"</formula>
    </cfRule>
  </conditionalFormatting>
  <conditionalFormatting sqref="A22:K26 A27:D27 F27:K27">
    <cfRule type="expression" dxfId="7" priority="2">
      <formula>$P$36 = 6</formula>
    </cfRule>
  </conditionalFormatting>
  <conditionalFormatting sqref="J21:K27">
    <cfRule type="expression" dxfId="6" priority="9">
      <formula>$G$19 = "Add/Change"</formula>
    </cfRule>
    <cfRule type="expression" dxfId="5" priority="10">
      <formula>$G$19 = "Remove"</formula>
    </cfRule>
  </conditionalFormatting>
  <conditionalFormatting sqref="D21:E26">
    <cfRule type="expression" dxfId="4" priority="12">
      <formula>$A$19 = "Add/Change"</formula>
    </cfRule>
  </conditionalFormatting>
  <conditionalFormatting sqref="A25:K27">
    <cfRule type="expression" dxfId="3" priority="3">
      <formula>$P$36 = 5</formula>
    </cfRule>
    <cfRule type="expression" dxfId="2" priority="4">
      <formula>$P$36 = 4</formula>
    </cfRule>
  </conditionalFormatting>
  <conditionalFormatting sqref="A18:K27">
    <cfRule type="expression" dxfId="1" priority="1">
      <formula>$P$36 = 1</formula>
    </cfRule>
  </conditionalFormatting>
  <conditionalFormatting sqref="D21:E27">
    <cfRule type="expression" dxfId="0" priority="13">
      <formula>$A$19 = "Remove"</formula>
    </cfRule>
  </conditionalFormatting>
  <dataValidations count="3">
    <dataValidation type="list" showInputMessage="1" showErrorMessage="1" sqref="H54:K54">
      <formula1>$N$7:$N$11</formula1>
    </dataValidation>
    <dataValidation showInputMessage="1" showErrorMessage="1" sqref="D15"/>
    <dataValidation type="list" showInputMessage="1" showErrorMessage="1" sqref="G19:J19 A14:D14 G14:J14 A19:D19">
      <formula1>$N$3:$N$5</formula1>
    </dataValidation>
  </dataValidations>
  <pageMargins left="0.7" right="0.7" top="0.75" bottom="0.75" header="0.3" footer="0.3"/>
  <pageSetup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381000</xdr:colOff>
                    <xdr:row>14</xdr:row>
                    <xdr:rowOff>142875</xdr:rowOff>
                  </from>
                  <to>
                    <xdr:col>4</xdr:col>
                    <xdr:colOff>561975</xdr:colOff>
                    <xdr:row>15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D01700F89CE6459F4823BD453AE107" ma:contentTypeVersion="3" ma:contentTypeDescription="Create a new document." ma:contentTypeScope="" ma:versionID="909f6f2cdc0e4325c5f33d31349492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2e2cc0d5c99687f3c41faefebf4c8d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729DD-1D8D-40BD-9D7A-07F2AFDEDB67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sharepoint/v3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19F453-FF30-49AC-B1B5-A8A061B2F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9FBFCE-CC0A-4EEC-B53C-6D095323B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Miscellaneous Fees-Grids</vt:lpstr>
      <vt:lpstr>'Miscellaneous Fees-Grids'!Print_Area</vt:lpstr>
    </vt:vector>
  </TitlesOfParts>
  <Company>First Data USA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Beck</dc:creator>
  <cp:lastModifiedBy>First Data USA</cp:lastModifiedBy>
  <cp:lastPrinted>2014-04-14T17:26:20Z</cp:lastPrinted>
  <dcterms:created xsi:type="dcterms:W3CDTF">2010-09-16T19:43:02Z</dcterms:created>
  <dcterms:modified xsi:type="dcterms:W3CDTF">2016-10-27T11:39:36Z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0x01010033D01700F89CE6459F4823BD453AE107</vt:lpwstr>
  </property>
</Properties>
</file>